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7-2019 Meeting Docs\"/>
    </mc:Choice>
  </mc:AlternateContent>
  <xr:revisionPtr revIDLastSave="0" documentId="8_{01B21800-6E3E-483F-8C83-A023BDEC075C}" xr6:coauthVersionLast="43" xr6:coauthVersionMax="43" xr10:uidLastSave="{00000000-0000-0000-0000-000000000000}"/>
  <bookViews>
    <workbookView xWindow="-120" yWindow="-120" windowWidth="29040" windowHeight="15840" xr2:uid="{094EB7AA-B09F-412C-ABA4-BBAF6BCEF121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Sheet1!$I$2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Sheet1!$24:$24,Sheet1!$25:$25,Sheet1!$26:$26,Sheet1!$27:$27,Sheet1!$28:$28,Sheet1!$29:$29,Sheet1!$30:$30,Sheet1!$31:$31,Sheet1!$32:$32,Sheet1!$33:$33,Sheet1!$34:$34,Sheet1!$35:$35,Sheet1!$37:$37,Sheet1!$38:$38,Sheet1!$39:$39</definedName>
    <definedName name="QB_FORMULA_0" localSheetId="0" hidden="1">Sheet1!$H$4,Sheet1!$I$4,Sheet1!$H$5,Sheet1!$I$5,Sheet1!$F$9,Sheet1!$G$9,Sheet1!$H$9,Sheet1!$I$9,Sheet1!$F$10,Sheet1!$G$10,Sheet1!$H$10,Sheet1!$I$10,Sheet1!$H$12,Sheet1!$I$12,Sheet1!$H$13,Sheet1!$I$13</definedName>
    <definedName name="QB_FORMULA_1" localSheetId="0" hidden="1">Sheet1!$H$14,Sheet1!$I$14,Sheet1!$H$15,Sheet1!$I$15,Sheet1!$H$16,Sheet1!$I$16,Sheet1!$H$17,Sheet1!$I$17,Sheet1!$H$18,Sheet1!$I$18,Sheet1!$H$20,Sheet1!$I$20,Sheet1!$H$21,Sheet1!$I$21,Sheet1!$H$22,Sheet1!$I$22</definedName>
    <definedName name="QB_FORMULA_2" localSheetId="0" hidden="1">Sheet1!$H$23,Sheet1!$I$23,Sheet1!$H$24,Sheet1!$I$24,Sheet1!$H$25,Sheet1!$I$25,Sheet1!$H$26,Sheet1!$I$26,Sheet1!$H$27,Sheet1!$I$27,Sheet1!$H$28,Sheet1!$I$28,Sheet1!$H$29,Sheet1!$I$29,Sheet1!$H$30,Sheet1!$I$30</definedName>
    <definedName name="QB_FORMULA_3" localSheetId="0" hidden="1">Sheet1!$H$31,Sheet1!$I$31,Sheet1!$H$32,Sheet1!$I$32,Sheet1!$H$33,Sheet1!$I$33,Sheet1!$H$34,Sheet1!$I$34,Sheet1!$H$35,Sheet1!$I$35,Sheet1!$F$36,Sheet1!$G$36,Sheet1!$H$36,Sheet1!$I$36,Sheet1!$F$40,Sheet1!$G$40</definedName>
    <definedName name="QB_FORMULA_4" localSheetId="0" hidden="1">Sheet1!$H$40,Sheet1!$I$40,Sheet1!#REF!,Sheet1!#REF!,Sheet1!#REF!,Sheet1!#REF!</definedName>
    <definedName name="QB_ROW_10330" localSheetId="0" hidden="1">Sheet1!$D$4</definedName>
    <definedName name="QB_ROW_103330" localSheetId="0" hidden="1">Sheet1!$D$37</definedName>
    <definedName name="QB_ROW_109330" localSheetId="0" hidden="1">Sheet1!$D$5</definedName>
    <definedName name="QB_ROW_134230" localSheetId="0" hidden="1">Sheet1!$D$38</definedName>
    <definedName name="QB_ROW_155230" localSheetId="0" hidden="1">Sheet1!$D$39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Sheet1!$C$40</definedName>
    <definedName name="QB_ROW_22330" localSheetId="0" hidden="1">Sheet1!$D$18</definedName>
    <definedName name="QB_ROW_224240" localSheetId="0" hidden="1">Sheet1!$E$22</definedName>
    <definedName name="QB_ROW_225240" localSheetId="0" hidden="1">Sheet1!$E$30</definedName>
    <definedName name="QB_ROW_23030" localSheetId="0" hidden="1">Sheet1!$D$19</definedName>
    <definedName name="QB_ROW_23240" localSheetId="0" hidden="1">Sheet1!$E$35</definedName>
    <definedName name="QB_ROW_233230" localSheetId="0" hidden="1">Sheet1!$D$8</definedName>
    <definedName name="QB_ROW_23330" localSheetId="0" hidden="1">Sheet1!$D$36</definedName>
    <definedName name="QB_ROW_235230" localSheetId="0" hidden="1">Sheet1!$D$7</definedName>
    <definedName name="QB_ROW_24230" localSheetId="0" hidden="1">Sheet1!$D$17</definedName>
    <definedName name="QB_ROW_25230" localSheetId="0" hidden="1">Sheet1!$D$15</definedName>
    <definedName name="QB_ROW_262240" localSheetId="0" hidden="1">Sheet1!$E$31</definedName>
    <definedName name="QB_ROW_26330" localSheetId="0" hidden="1">Sheet1!$D$16</definedName>
    <definedName name="QB_ROW_268240" localSheetId="0" hidden="1">Sheet1!$E$34</definedName>
    <definedName name="QB_ROW_31240" localSheetId="0" hidden="1">Sheet1!$E$20</definedName>
    <definedName name="QB_ROW_34240" localSheetId="0" hidden="1">Sheet1!$E$23</definedName>
    <definedName name="QB_ROW_36340" localSheetId="0" hidden="1">Sheet1!$E$24</definedName>
    <definedName name="QB_ROW_38240" localSheetId="0" hidden="1">Sheet1!$E$25</definedName>
    <definedName name="QB_ROW_39240" localSheetId="0" hidden="1">Sheet1!$E$27</definedName>
    <definedName name="QB_ROW_40240" localSheetId="0" hidden="1">Sheet1!$E$26</definedName>
    <definedName name="QB_ROW_41240" localSheetId="0" hidden="1">Sheet1!$E$28</definedName>
    <definedName name="QB_ROW_42240" localSheetId="0" hidden="1">Sheet1!$E$29</definedName>
    <definedName name="QB_ROW_43340" localSheetId="0" hidden="1">Sheet1!$E$32</definedName>
    <definedName name="QB_ROW_44240" localSheetId="0" hidden="1">Sheet1!$E$33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Sheet1!$E$21</definedName>
    <definedName name="QBCANSUPPORTUPDATE" localSheetId="0">TRUE</definedName>
    <definedName name="QBCOMPANYFILENAME" localSheetId="0">"C:\Users\Public\Documents\Intuit\QuickBooks\Company Files\Red Rock Center for Independence 06-03-19.QBW"</definedName>
    <definedName name="QBENDDATE" localSheetId="0">20190630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G40" i="1" s="1"/>
  <c r="F36" i="1"/>
  <c r="F40" i="1" s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G9" i="1"/>
  <c r="F9" i="1"/>
  <c r="F10" i="1" s="1"/>
  <c r="I5" i="1"/>
  <c r="H5" i="1"/>
  <c r="I4" i="1"/>
  <c r="H4" i="1"/>
  <c r="H40" i="1" l="1"/>
  <c r="I9" i="1"/>
  <c r="G10" i="1"/>
  <c r="I10" i="1" s="1"/>
  <c r="H36" i="1"/>
  <c r="I40" i="1"/>
  <c r="I36" i="1"/>
  <c r="H9" i="1"/>
  <c r="H10" i="1" l="1"/>
</calcChain>
</file>

<file path=xl/sharedStrings.xml><?xml version="1.0" encoding="utf-8"?>
<sst xmlns="http://schemas.openxmlformats.org/spreadsheetml/2006/main" count="43" uniqueCount="43">
  <si>
    <t>% of Budget</t>
  </si>
  <si>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</si>
  <si>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</si>
  <si>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</si>
  <si>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</si>
  <si>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</si>
  <si>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</si>
  <si>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</si>
  <si>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</si>
  <si>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</si>
  <si>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</si>
  <si>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</si>
  <si>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</si>
  <si>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</si>
  <si>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</si>
  <si>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</si>
  <si>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</si>
  <si>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</si>
  <si>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Consumer Training/Youth Program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</si>
  <si>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</si>
  <si>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</si>
  <si>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</si>
  <si>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</si>
  <si>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</si>
  <si>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</si>
  <si>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</si>
  <si>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</si>
  <si>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</si>
  <si>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</si>
  <si>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</si>
  <si>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</si>
  <si>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</si>
  <si>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</si>
  <si>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</si>
  <si>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</si>
  <si>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</si>
  <si>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8100 · Depreciation</t>
  </si>
  <si>
    <t>9300 · Gain-Loss Dispostion of Assets</t>
  </si>
  <si>
    <t>Total Expense</t>
  </si>
  <si>
    <t>100% year</t>
  </si>
  <si>
    <t>YTD Actual</t>
  </si>
  <si>
    <t>YTD Budget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</si>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</sst>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513C-1653-4A5E-BC7A-CB108D34101C}">
  <sheetPr codeName="Sheet1"/>
  <dimension ref="A1:I40"/>
  <sheetViews>
    <sheetView tabSelected="1" workbookViewId="0">
      <pane xSplit="5" ySplit="2" topLeftCell="F9" activePane="bottomRight" state="frozenSplit"/>
      <selection pane="topRight" activeCell="F1" sqref="F1"/>
      <selection pane="bottomLeft" activeCell="A3" sqref="A3"/>
      <selection pane="bottomRight" activeCell="K6" sqref="K6"/>
    </sheetView>
  </sheetViews>
  <sheetFormatPr defaultRowHeight="15" x14ac:dyDescent="0.25"/>
  <cols>
    <col min="1" max="4" width="3" style="15" customWidth="1"/>
    <col min="5" max="5" width="34.28515625" style="15" customWidth="1"/>
    <col min="6" max="6" width="12.28515625" style="16" bestFit="1" customWidth="1"/>
    <col min="7" max="7" width="8.7109375" style="16" bestFit="1" customWidth="1"/>
    <col min="8" max="8" width="12" style="16" bestFit="1" customWidth="1"/>
    <col min="9" max="9" width="10.28515625" style="16" bestFit="1" customWidth="1"/>
  </cols>
  <sheetData>
    <row r="1" spans="1:9" ht="15.75" thickBot="1" x14ac:dyDescent="0.3">
      <c r="A1" s="1"/>
      <c r="B1" s="1"/>
      <c r="C1" s="1"/>
      <c r="D1" s="1"/>
      <c r="E1" s="1"/>
      <c r="F1" s="17"/>
      <c r="G1" s="17"/>
      <c r="H1" s="17"/>
      <c r="I1" s="17" t="s">
        <v>39</v>
      </c>
    </row>
    <row r="2" spans="1:9" s="14" customFormat="1" ht="24.75" thickTop="1" thickBot="1" x14ac:dyDescent="0.3">
      <c r="A2" s="12"/>
      <c r="B2" s="12"/>
      <c r="C2" s="12"/>
      <c r="D2" s="12"/>
      <c r="E2" s="12"/>
      <c r="F2" s="18" t="s">
        <v>40</v>
      </c>
      <c r="G2" s="19" t="s">
        <v>41</v>
      </c>
      <c r="H2" s="18" t="s">
        <v>42</v>
      </c>
      <c r="I2" s="13" t="s">
        <v>0</v>
      </c>
    </row>
    <row r="3" spans="1:9" ht="15.75" thickTop="1" x14ac:dyDescent="0.25">
      <c r="A3" s="1"/>
      <c r="B3" s="1"/>
      <c r="C3" s="1" t="s">
        <v>1</v>
      </c>
      <c r="D3" s="1"/>
      <c r="E3" s="1"/>
      <c r="F3" s="2"/>
      <c r="G3" s="2"/>
      <c r="H3" s="2"/>
      <c r="I3" s="3"/>
    </row>
    <row r="4" spans="1:9" x14ac:dyDescent="0.25">
      <c r="A4" s="1"/>
      <c r="B4" s="1"/>
      <c r="C4" s="1"/>
      <c r="D4" s="1" t="s">
        <v>2</v>
      </c>
      <c r="E4" s="1"/>
      <c r="F4" s="2">
        <v>871033.18</v>
      </c>
      <c r="G4" s="2">
        <v>879856.39</v>
      </c>
      <c r="H4" s="2">
        <f>ROUND((F4-G4),5)</f>
        <v>-8823.2099999999991</v>
      </c>
      <c r="I4" s="3">
        <f>ROUND(IF(G4=0, IF(F4=0, 0, 1), F4/G4),5)</f>
        <v>0.98997000000000002</v>
      </c>
    </row>
    <row r="5" spans="1:9" x14ac:dyDescent="0.25">
      <c r="A5" s="1"/>
      <c r="B5" s="1"/>
      <c r="C5" s="1"/>
      <c r="D5" s="1" t="s">
        <v>3</v>
      </c>
      <c r="E5" s="1"/>
      <c r="F5" s="2">
        <v>6999.4</v>
      </c>
      <c r="G5" s="2">
        <v>7481.12</v>
      </c>
      <c r="H5" s="2">
        <f>ROUND((F5-G5),5)</f>
        <v>-481.72</v>
      </c>
      <c r="I5" s="3">
        <f>ROUND(IF(G5=0, IF(F5=0, 0, 1), F5/G5),5)</f>
        <v>0.93561000000000005</v>
      </c>
    </row>
    <row r="6" spans="1:9" x14ac:dyDescent="0.25">
      <c r="A6" s="1"/>
      <c r="B6" s="1"/>
      <c r="C6" s="1"/>
      <c r="D6" s="1" t="s">
        <v>4</v>
      </c>
      <c r="E6" s="1"/>
      <c r="F6" s="2">
        <v>23203.48</v>
      </c>
      <c r="G6" s="2"/>
      <c r="H6" s="2"/>
      <c r="I6" s="3"/>
    </row>
    <row r="7" spans="1:9" x14ac:dyDescent="0.25">
      <c r="A7" s="1"/>
      <c r="B7" s="1"/>
      <c r="C7" s="1"/>
      <c r="D7" s="1" t="s">
        <v>5</v>
      </c>
      <c r="E7" s="1"/>
      <c r="F7" s="2">
        <v>1859.12</v>
      </c>
      <c r="G7" s="2"/>
      <c r="H7" s="2"/>
      <c r="I7" s="3"/>
    </row>
    <row r="8" spans="1:9" ht="15.75" thickBot="1" x14ac:dyDescent="0.3">
      <c r="A8" s="1"/>
      <c r="B8" s="1"/>
      <c r="C8" s="1"/>
      <c r="D8" s="1" t="s">
        <v>6</v>
      </c>
      <c r="E8" s="1"/>
      <c r="F8" s="4">
        <v>545</v>
      </c>
      <c r="G8" s="4"/>
      <c r="H8" s="4"/>
      <c r="I8" s="5"/>
    </row>
    <row r="9" spans="1:9" ht="15.75" thickBot="1" x14ac:dyDescent="0.3">
      <c r="A9" s="1"/>
      <c r="B9" s="1"/>
      <c r="C9" s="1" t="s">
        <v>7</v>
      </c>
      <c r="D9" s="1"/>
      <c r="E9" s="1"/>
      <c r="F9" s="6">
        <f>ROUND(SUM(F3:F8),5)</f>
        <v>903640.18</v>
      </c>
      <c r="G9" s="6">
        <f>ROUND(SUM(G3:G8),5)</f>
        <v>887337.51</v>
      </c>
      <c r="H9" s="6">
        <f>ROUND((F9-G9),5)</f>
        <v>16302.67</v>
      </c>
      <c r="I9" s="7">
        <f>ROUND(IF(G9=0, IF(F9=0, 0, 1), F9/G9),5)</f>
        <v>1.01837</v>
      </c>
    </row>
    <row r="10" spans="1:9" x14ac:dyDescent="0.25">
      <c r="A10" s="1"/>
      <c r="B10" s="1" t="s">
        <v>8</v>
      </c>
      <c r="C10" s="1"/>
      <c r="D10" s="1"/>
      <c r="E10" s="1"/>
      <c r="F10" s="2">
        <f>F9</f>
        <v>903640.18</v>
      </c>
      <c r="G10" s="2">
        <f>G9</f>
        <v>887337.51</v>
      </c>
      <c r="H10" s="2">
        <f>ROUND((F10-G10),5)</f>
        <v>16302.67</v>
      </c>
      <c r="I10" s="3">
        <f>ROUND(IF(G10=0, IF(F10=0, 0, 1), F10/G10),5)</f>
        <v>1.01837</v>
      </c>
    </row>
    <row r="11" spans="1:9" x14ac:dyDescent="0.25">
      <c r="A11" s="1"/>
      <c r="B11" s="1"/>
      <c r="C11" s="1" t="s">
        <v>9</v>
      </c>
      <c r="D11" s="1"/>
      <c r="E11" s="1"/>
      <c r="F11" s="2"/>
      <c r="G11" s="2"/>
      <c r="H11" s="2"/>
      <c r="I11" s="3"/>
    </row>
    <row r="12" spans="1:9" x14ac:dyDescent="0.25">
      <c r="A12" s="1"/>
      <c r="B12" s="1"/>
      <c r="C12" s="1"/>
      <c r="D12" s="1" t="s">
        <v>10</v>
      </c>
      <c r="E12" s="1"/>
      <c r="F12" s="2">
        <v>509874.57</v>
      </c>
      <c r="G12" s="2">
        <v>508175</v>
      </c>
      <c r="H12" s="2">
        <f t="shared" ref="H12:H18" si="0">ROUND((F12-G12),5)</f>
        <v>1699.57</v>
      </c>
      <c r="I12" s="3">
        <f t="shared" ref="I12:I18" si="1">ROUND(IF(G12=0, IF(F12=0, 0, 1), F12/G12),5)</f>
        <v>1.0033399999999999</v>
      </c>
    </row>
    <row r="13" spans="1:9" x14ac:dyDescent="0.25">
      <c r="A13" s="1"/>
      <c r="B13" s="1"/>
      <c r="C13" s="1"/>
      <c r="D13" s="1" t="s">
        <v>11</v>
      </c>
      <c r="E13" s="1"/>
      <c r="F13" s="2">
        <v>106564.21</v>
      </c>
      <c r="G13" s="2">
        <v>109388.23</v>
      </c>
      <c r="H13" s="2">
        <f t="shared" si="0"/>
        <v>-2824.02</v>
      </c>
      <c r="I13" s="3">
        <f t="shared" si="1"/>
        <v>0.97418000000000005</v>
      </c>
    </row>
    <row r="14" spans="1:9" x14ac:dyDescent="0.25">
      <c r="A14" s="1"/>
      <c r="B14" s="1"/>
      <c r="C14" s="1"/>
      <c r="D14" s="1" t="s">
        <v>12</v>
      </c>
      <c r="E14" s="1"/>
      <c r="F14" s="2">
        <v>40380.36</v>
      </c>
      <c r="G14" s="2">
        <v>38873.39</v>
      </c>
      <c r="H14" s="2">
        <f t="shared" si="0"/>
        <v>1506.97</v>
      </c>
      <c r="I14" s="3">
        <f t="shared" si="1"/>
        <v>1.03877</v>
      </c>
    </row>
    <row r="15" spans="1:9" x14ac:dyDescent="0.25">
      <c r="A15" s="1"/>
      <c r="B15" s="1"/>
      <c r="C15" s="1"/>
      <c r="D15" s="1" t="s">
        <v>13</v>
      </c>
      <c r="E15" s="1"/>
      <c r="F15" s="2">
        <v>2884.86</v>
      </c>
      <c r="G15" s="2">
        <v>4500</v>
      </c>
      <c r="H15" s="2">
        <f t="shared" si="0"/>
        <v>-1615.14</v>
      </c>
      <c r="I15" s="3">
        <f t="shared" si="1"/>
        <v>0.64107999999999998</v>
      </c>
    </row>
    <row r="16" spans="1:9" x14ac:dyDescent="0.25">
      <c r="A16" s="1"/>
      <c r="B16" s="1"/>
      <c r="C16" s="1"/>
      <c r="D16" s="1" t="s">
        <v>14</v>
      </c>
      <c r="E16" s="1"/>
      <c r="F16" s="2">
        <v>4310.42</v>
      </c>
      <c r="G16" s="2">
        <v>14000</v>
      </c>
      <c r="H16" s="2">
        <f t="shared" si="0"/>
        <v>-9689.58</v>
      </c>
      <c r="I16" s="3">
        <f t="shared" si="1"/>
        <v>0.30789</v>
      </c>
    </row>
    <row r="17" spans="1:9" x14ac:dyDescent="0.25">
      <c r="A17" s="1"/>
      <c r="B17" s="1"/>
      <c r="C17" s="1"/>
      <c r="D17" s="1" t="s">
        <v>15</v>
      </c>
      <c r="E17" s="1"/>
      <c r="F17" s="2">
        <v>10004.120000000001</v>
      </c>
      <c r="G17" s="2">
        <v>14350.01</v>
      </c>
      <c r="H17" s="2">
        <f t="shared" si="0"/>
        <v>-4345.8900000000003</v>
      </c>
      <c r="I17" s="3">
        <f t="shared" si="1"/>
        <v>0.69715000000000005</v>
      </c>
    </row>
    <row r="18" spans="1:9" x14ac:dyDescent="0.25">
      <c r="A18" s="1"/>
      <c r="B18" s="1"/>
      <c r="C18" s="1"/>
      <c r="D18" s="1" t="s">
        <v>16</v>
      </c>
      <c r="E18" s="1"/>
      <c r="F18" s="2">
        <v>25117.17</v>
      </c>
      <c r="G18" s="2">
        <v>28100.01</v>
      </c>
      <c r="H18" s="2">
        <f t="shared" si="0"/>
        <v>-2982.84</v>
      </c>
      <c r="I18" s="3">
        <f t="shared" si="1"/>
        <v>0.89385000000000003</v>
      </c>
    </row>
    <row r="19" spans="1:9" x14ac:dyDescent="0.25">
      <c r="A19" s="1"/>
      <c r="B19" s="1"/>
      <c r="C19" s="1"/>
      <c r="D19" s="1" t="s">
        <v>17</v>
      </c>
      <c r="E19" s="1"/>
      <c r="F19" s="2"/>
      <c r="G19" s="2"/>
      <c r="H19" s="2"/>
      <c r="I19" s="3"/>
    </row>
    <row r="20" spans="1:9" x14ac:dyDescent="0.25">
      <c r="A20" s="1"/>
      <c r="B20" s="1"/>
      <c r="C20" s="1"/>
      <c r="D20" s="1"/>
      <c r="E20" s="1" t="s">
        <v>18</v>
      </c>
      <c r="F20" s="2">
        <v>3512.82</v>
      </c>
      <c r="G20" s="2">
        <v>3700</v>
      </c>
      <c r="H20" s="2">
        <f t="shared" ref="H20:H36" si="2">ROUND((F20-G20),5)</f>
        <v>-187.18</v>
      </c>
      <c r="I20" s="3">
        <f t="shared" ref="I20:I36" si="3">ROUND(IF(G20=0, IF(F20=0, 0, 1), F20/G20),5)</f>
        <v>0.94940999999999998</v>
      </c>
    </row>
    <row r="21" spans="1:9" x14ac:dyDescent="0.25">
      <c r="A21" s="1"/>
      <c r="B21" s="1"/>
      <c r="C21" s="1"/>
      <c r="D21" s="1"/>
      <c r="E21" s="1" t="s">
        <v>19</v>
      </c>
      <c r="F21" s="2">
        <v>0</v>
      </c>
      <c r="G21" s="2">
        <v>300</v>
      </c>
      <c r="H21" s="2">
        <f t="shared" si="2"/>
        <v>-300</v>
      </c>
      <c r="I21" s="3">
        <f t="shared" si="3"/>
        <v>0</v>
      </c>
    </row>
    <row r="22" spans="1:9" x14ac:dyDescent="0.25">
      <c r="A22" s="1"/>
      <c r="B22" s="1"/>
      <c r="C22" s="1"/>
      <c r="D22" s="1"/>
      <c r="E22" s="1" t="s">
        <v>20</v>
      </c>
      <c r="F22" s="2">
        <v>12231.61</v>
      </c>
      <c r="G22" s="2">
        <v>10000</v>
      </c>
      <c r="H22" s="2">
        <f t="shared" si="2"/>
        <v>2231.61</v>
      </c>
      <c r="I22" s="3">
        <f t="shared" si="3"/>
        <v>1.22316</v>
      </c>
    </row>
    <row r="23" spans="1:9" x14ac:dyDescent="0.25">
      <c r="A23" s="1"/>
      <c r="B23" s="1"/>
      <c r="C23" s="1"/>
      <c r="D23" s="1"/>
      <c r="E23" s="1" t="s">
        <v>21</v>
      </c>
      <c r="F23" s="2">
        <v>17188</v>
      </c>
      <c r="G23" s="2">
        <v>15000</v>
      </c>
      <c r="H23" s="2">
        <f t="shared" si="2"/>
        <v>2188</v>
      </c>
      <c r="I23" s="3">
        <f t="shared" si="3"/>
        <v>1.1458699999999999</v>
      </c>
    </row>
    <row r="24" spans="1:9" x14ac:dyDescent="0.25">
      <c r="A24" s="1"/>
      <c r="B24" s="1"/>
      <c r="C24" s="1"/>
      <c r="D24" s="1"/>
      <c r="E24" s="1" t="s">
        <v>22</v>
      </c>
      <c r="F24" s="2">
        <v>197.87</v>
      </c>
      <c r="G24" s="2">
        <v>6500</v>
      </c>
      <c r="H24" s="2">
        <f t="shared" si="2"/>
        <v>-6302.13</v>
      </c>
      <c r="I24" s="3">
        <f t="shared" si="3"/>
        <v>3.0439999999999998E-2</v>
      </c>
    </row>
    <row r="25" spans="1:9" x14ac:dyDescent="0.25">
      <c r="A25" s="1"/>
      <c r="B25" s="1"/>
      <c r="C25" s="1"/>
      <c r="D25" s="1"/>
      <c r="E25" s="1" t="s">
        <v>23</v>
      </c>
      <c r="F25" s="2">
        <v>16680.740000000002</v>
      </c>
      <c r="G25" s="2">
        <v>12811.92</v>
      </c>
      <c r="H25" s="2">
        <f t="shared" si="2"/>
        <v>3868.82</v>
      </c>
      <c r="I25" s="3">
        <f t="shared" si="3"/>
        <v>1.3019700000000001</v>
      </c>
    </row>
    <row r="26" spans="1:9" x14ac:dyDescent="0.25">
      <c r="A26" s="1"/>
      <c r="B26" s="1"/>
      <c r="C26" s="1"/>
      <c r="D26" s="1"/>
      <c r="E26" s="1" t="s">
        <v>24</v>
      </c>
      <c r="F26" s="2">
        <v>2220.21</v>
      </c>
      <c r="G26" s="2">
        <v>4000</v>
      </c>
      <c r="H26" s="2">
        <f t="shared" si="2"/>
        <v>-1779.79</v>
      </c>
      <c r="I26" s="3">
        <f t="shared" si="3"/>
        <v>0.55505000000000004</v>
      </c>
    </row>
    <row r="27" spans="1:9" x14ac:dyDescent="0.25">
      <c r="A27" s="1"/>
      <c r="B27" s="1"/>
      <c r="C27" s="1"/>
      <c r="D27" s="1"/>
      <c r="E27" s="1" t="s">
        <v>25</v>
      </c>
      <c r="F27" s="2">
        <v>2099.61</v>
      </c>
      <c r="G27" s="2">
        <v>3800</v>
      </c>
      <c r="H27" s="2">
        <f t="shared" si="2"/>
        <v>-1700.39</v>
      </c>
      <c r="I27" s="3">
        <f t="shared" si="3"/>
        <v>0.55252999999999997</v>
      </c>
    </row>
    <row r="28" spans="1:9" x14ac:dyDescent="0.25">
      <c r="A28" s="1"/>
      <c r="B28" s="1"/>
      <c r="C28" s="1"/>
      <c r="D28" s="1"/>
      <c r="E28" s="1" t="s">
        <v>26</v>
      </c>
      <c r="F28" s="2">
        <v>74895.039999999994</v>
      </c>
      <c r="G28" s="2">
        <v>67500</v>
      </c>
      <c r="H28" s="2">
        <f t="shared" si="2"/>
        <v>7395.04</v>
      </c>
      <c r="I28" s="3">
        <f t="shared" si="3"/>
        <v>1.1095600000000001</v>
      </c>
    </row>
    <row r="29" spans="1:9" x14ac:dyDescent="0.25">
      <c r="A29" s="1"/>
      <c r="B29" s="1"/>
      <c r="C29" s="1"/>
      <c r="D29" s="1"/>
      <c r="E29" s="1" t="s">
        <v>27</v>
      </c>
      <c r="F29" s="2">
        <v>4668.7700000000004</v>
      </c>
      <c r="G29" s="2">
        <v>5000</v>
      </c>
      <c r="H29" s="2">
        <f t="shared" si="2"/>
        <v>-331.23</v>
      </c>
      <c r="I29" s="3">
        <f t="shared" si="3"/>
        <v>0.93374999999999997</v>
      </c>
    </row>
    <row r="30" spans="1:9" x14ac:dyDescent="0.25">
      <c r="A30" s="1"/>
      <c r="B30" s="1"/>
      <c r="C30" s="1"/>
      <c r="D30" s="1"/>
      <c r="E30" s="1" t="s">
        <v>28</v>
      </c>
      <c r="F30" s="2">
        <v>6348.75</v>
      </c>
      <c r="G30" s="2">
        <v>6100</v>
      </c>
      <c r="H30" s="2">
        <f t="shared" si="2"/>
        <v>248.75</v>
      </c>
      <c r="I30" s="3">
        <f t="shared" si="3"/>
        <v>1.04078</v>
      </c>
    </row>
    <row r="31" spans="1:9" x14ac:dyDescent="0.25">
      <c r="A31" s="1"/>
      <c r="B31" s="1"/>
      <c r="C31" s="1"/>
      <c r="D31" s="1"/>
      <c r="E31" s="1" t="s">
        <v>29</v>
      </c>
      <c r="F31" s="2">
        <v>0</v>
      </c>
      <c r="G31" s="2">
        <v>0</v>
      </c>
      <c r="H31" s="2">
        <f t="shared" si="2"/>
        <v>0</v>
      </c>
      <c r="I31" s="3">
        <f t="shared" si="3"/>
        <v>0</v>
      </c>
    </row>
    <row r="32" spans="1:9" x14ac:dyDescent="0.25">
      <c r="A32" s="1"/>
      <c r="B32" s="1"/>
      <c r="C32" s="1"/>
      <c r="D32" s="1"/>
      <c r="E32" s="1" t="s">
        <v>30</v>
      </c>
      <c r="F32" s="2">
        <v>26979.57</v>
      </c>
      <c r="G32" s="2">
        <v>23898.95</v>
      </c>
      <c r="H32" s="2">
        <f t="shared" si="2"/>
        <v>3080.62</v>
      </c>
      <c r="I32" s="3">
        <f t="shared" si="3"/>
        <v>1.1289</v>
      </c>
    </row>
    <row r="33" spans="1:9" x14ac:dyDescent="0.25">
      <c r="A33" s="1"/>
      <c r="B33" s="1"/>
      <c r="C33" s="1"/>
      <c r="D33" s="1"/>
      <c r="E33" s="1" t="s">
        <v>31</v>
      </c>
      <c r="F33" s="2">
        <v>9060</v>
      </c>
      <c r="G33" s="2">
        <v>11340</v>
      </c>
      <c r="H33" s="2">
        <f t="shared" si="2"/>
        <v>-2280</v>
      </c>
      <c r="I33" s="3">
        <f t="shared" si="3"/>
        <v>0.79893999999999998</v>
      </c>
    </row>
    <row r="34" spans="1:9" x14ac:dyDescent="0.25">
      <c r="A34" s="1"/>
      <c r="B34" s="1"/>
      <c r="C34" s="1"/>
      <c r="D34" s="1"/>
      <c r="E34" s="1" t="s">
        <v>32</v>
      </c>
      <c r="F34" s="2">
        <v>0</v>
      </c>
      <c r="G34" s="2">
        <v>0</v>
      </c>
      <c r="H34" s="2">
        <f t="shared" si="2"/>
        <v>0</v>
      </c>
      <c r="I34" s="3">
        <f t="shared" si="3"/>
        <v>0</v>
      </c>
    </row>
    <row r="35" spans="1:9" ht="15.75" thickBot="1" x14ac:dyDescent="0.3">
      <c r="A35" s="1"/>
      <c r="B35" s="1"/>
      <c r="C35" s="1"/>
      <c r="D35" s="1"/>
      <c r="E35" s="1" t="s">
        <v>33</v>
      </c>
      <c r="F35" s="8">
        <v>-1823.95</v>
      </c>
      <c r="G35" s="8">
        <v>0</v>
      </c>
      <c r="H35" s="8">
        <f t="shared" si="2"/>
        <v>-1823.95</v>
      </c>
      <c r="I35" s="9">
        <f t="shared" si="3"/>
        <v>1</v>
      </c>
    </row>
    <row r="36" spans="1:9" x14ac:dyDescent="0.25">
      <c r="A36" s="1"/>
      <c r="B36" s="1"/>
      <c r="C36" s="1"/>
      <c r="D36" s="1" t="s">
        <v>34</v>
      </c>
      <c r="E36" s="1"/>
      <c r="F36" s="2">
        <f>ROUND(SUM(F19:F35),5)</f>
        <v>174259.04</v>
      </c>
      <c r="G36" s="2">
        <f>ROUND(SUM(G19:G35),5)</f>
        <v>169950.87</v>
      </c>
      <c r="H36" s="2">
        <f t="shared" si="2"/>
        <v>4308.17</v>
      </c>
      <c r="I36" s="3">
        <f t="shared" si="3"/>
        <v>1.02535</v>
      </c>
    </row>
    <row r="37" spans="1:9" x14ac:dyDescent="0.25">
      <c r="A37" s="1"/>
      <c r="B37" s="1"/>
      <c r="C37" s="1"/>
      <c r="D37" s="1" t="s">
        <v>35</v>
      </c>
      <c r="E37" s="1"/>
      <c r="F37" s="2">
        <v>4796.1000000000004</v>
      </c>
      <c r="G37" s="2"/>
      <c r="H37" s="2"/>
      <c r="I37" s="3"/>
    </row>
    <row r="38" spans="1:9" x14ac:dyDescent="0.25">
      <c r="A38" s="1"/>
      <c r="B38" s="1"/>
      <c r="C38" s="1"/>
      <c r="D38" s="1" t="s">
        <v>36</v>
      </c>
      <c r="E38" s="1"/>
      <c r="F38" s="2">
        <v>31270.74</v>
      </c>
      <c r="G38" s="2"/>
      <c r="H38" s="2"/>
      <c r="I38" s="3"/>
    </row>
    <row r="39" spans="1:9" ht="15.75" thickBot="1" x14ac:dyDescent="0.3">
      <c r="A39" s="1"/>
      <c r="B39" s="1"/>
      <c r="C39" s="1"/>
      <c r="D39" s="1" t="s">
        <v>37</v>
      </c>
      <c r="E39" s="1"/>
      <c r="F39" s="4">
        <v>933.33</v>
      </c>
      <c r="G39" s="4"/>
      <c r="H39" s="4"/>
      <c r="I39" s="5"/>
    </row>
    <row r="40" spans="1:9" x14ac:dyDescent="0.25">
      <c r="A40" s="1"/>
      <c r="B40" s="1"/>
      <c r="C40" s="1" t="s">
        <v>38</v>
      </c>
      <c r="D40" s="1"/>
      <c r="E40" s="1"/>
      <c r="F40" s="10">
        <f>ROUND(SUM(F11:F18)+SUM(F36:F39),5)</f>
        <v>910394.92</v>
      </c>
      <c r="G40" s="10">
        <f>ROUND(SUM(G11:G18)+SUM(G36:G39),5)</f>
        <v>887337.51</v>
      </c>
      <c r="H40" s="10">
        <f>ROUND((F40-G40),5)</f>
        <v>23057.41</v>
      </c>
      <c r="I40" s="11">
        <f>ROUND(IF(G40=0, IF(F40=0, 0, 1), F40/G40),5)</f>
        <v>1.0259799999999999</v>
      </c>
    </row>
  </sheetData>
  <pageMargins left="0.7" right="0.7" top="0.75" bottom="0.75" header="0.1" footer="0.3"/>
  <pageSetup orientation="portrait" horizontalDpi="0" verticalDpi="0" r:id="rId1"/>
  <headerFooter>
    <oddHeader>&amp;L&amp;"Arial,Bold"&amp;8 3:22 PM
&amp;"Arial,Bold"&amp;8 07/11/19
&amp;"Arial,Bold"&amp;8 Accrual Basis&amp;C&amp;"Arial,Bold"&amp;12 Red Rock Center for Independence
&amp;"Arial,Bold"&amp;14 Profit &amp;&amp; Loss Budget vs. Actual
&amp;"Arial,Bold"&amp;10 July 2018 through June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2019-07-11T21:22:35Z</dcterms:created>
  <dcterms:modified xsi:type="dcterms:W3CDTF">2019-07-11T22:13:10Z</dcterms:modified>
</cp:coreProperties>
</file>