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\Desktop\RRCI\Board Docs\May 2020\"/>
    </mc:Choice>
  </mc:AlternateContent>
  <xr:revisionPtr revIDLastSave="0" documentId="8_{727AEB97-A87D-4BF5-BF22-FB890564C21E}" xr6:coauthVersionLast="45" xr6:coauthVersionMax="45" xr10:uidLastSave="{00000000-0000-0000-0000-000000000000}"/>
  <bookViews>
    <workbookView xWindow="-120" yWindow="-120" windowWidth="29040" windowHeight="15840" xr2:uid="{6409C33A-0A43-4C2E-AC2C-4BAFB1CFF5F8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Sheet1!$24:$24,Sheet1!$25:$25,Sheet1!$26:$26,Sheet1!$27:$27,Sheet1!$28:$28,Sheet1!$29:$29,Sheet1!$30:$30,Sheet1!$31:$31,Sheet1!$32:$32,Sheet1!$33:$33,Sheet1!$34:$34,Sheet1!$35:$35,Sheet1!$36:$36,Sheet1!$38:$38,Sheet1!$39:$39</definedName>
    <definedName name="QB_FORMULA_0" localSheetId="0" hidden="1">Sheet1!$H$4,Sheet1!$H$5,Sheet1!$H$6,Sheet1!$F$9,Sheet1!$G$9,Sheet1!$H$9,Sheet1!$F$10,Sheet1!$G$10,Sheet1!$H$10,Sheet1!$H$12,Sheet1!$H$13,Sheet1!$H$14,Sheet1!$H$15,Sheet1!$H$16,Sheet1!$H$17,Sheet1!$H$18</definedName>
    <definedName name="QB_FORMULA_1" localSheetId="0" hidden="1">Sheet1!$H$21,Sheet1!$H$22,Sheet1!$H$23,Sheet1!$H$24,Sheet1!$H$25,Sheet1!$H$26,Sheet1!$H$27,Sheet1!$H$28,Sheet1!$H$29,Sheet1!$H$30,Sheet1!$H$31,Sheet1!$H$32,Sheet1!$H$33,Sheet1!$H$34,Sheet1!$H$35,Sheet1!$H$36</definedName>
    <definedName name="QB_FORMULA_2" localSheetId="0" hidden="1">Sheet1!$F$37,Sheet1!$G$37,Sheet1!$H$37,Sheet1!$H$38,Sheet1!$F$40,Sheet1!$G$40,Sheet1!$H$40,Sheet1!#REF!,Sheet1!#REF!,Sheet1!#REF!</definedName>
    <definedName name="QB_ROW_10330" localSheetId="0" hidden="1">Sheet1!$D$4</definedName>
    <definedName name="QB_ROW_103330" localSheetId="0" hidden="1">Sheet1!$D$38</definedName>
    <definedName name="QB_ROW_109330" localSheetId="0" hidden="1">Sheet1!$D$5</definedName>
    <definedName name="QB_ROW_172230" localSheetId="0" hidden="1">Sheet1!$D$39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Sheet1!$C$40</definedName>
    <definedName name="QB_ROW_22330" localSheetId="0" hidden="1">Sheet1!$D$18</definedName>
    <definedName name="QB_ROW_224240" localSheetId="0" hidden="1">Sheet1!$E$23</definedName>
    <definedName name="QB_ROW_225240" localSheetId="0" hidden="1">Sheet1!$E$31</definedName>
    <definedName name="QB_ROW_23030" localSheetId="0" hidden="1">Sheet1!$D$19</definedName>
    <definedName name="QB_ROW_23240" localSheetId="0" hidden="1">Sheet1!$E$36</definedName>
    <definedName name="QB_ROW_233230" localSheetId="0" hidden="1">Sheet1!$D$8</definedName>
    <definedName name="QB_ROW_23330" localSheetId="0" hidden="1">Sheet1!$D$37</definedName>
    <definedName name="QB_ROW_235230" localSheetId="0" hidden="1">Sheet1!$D$7</definedName>
    <definedName name="QB_ROW_239240" localSheetId="0" hidden="1">Sheet1!$E$20</definedName>
    <definedName name="QB_ROW_24230" localSheetId="0" hidden="1">Sheet1!$D$17</definedName>
    <definedName name="QB_ROW_25230" localSheetId="0" hidden="1">Sheet1!$D$15</definedName>
    <definedName name="QB_ROW_262240" localSheetId="0" hidden="1">Sheet1!$E$32</definedName>
    <definedName name="QB_ROW_26330" localSheetId="0" hidden="1">Sheet1!$D$16</definedName>
    <definedName name="QB_ROW_268240" localSheetId="0" hidden="1">Sheet1!$E$35</definedName>
    <definedName name="QB_ROW_31240" localSheetId="0" hidden="1">Sheet1!$E$21</definedName>
    <definedName name="QB_ROW_34240" localSheetId="0" hidden="1">Sheet1!$E$24</definedName>
    <definedName name="QB_ROW_36340" localSheetId="0" hidden="1">Sheet1!$E$25</definedName>
    <definedName name="QB_ROW_38240" localSheetId="0" hidden="1">Sheet1!$E$26</definedName>
    <definedName name="QB_ROW_39240" localSheetId="0" hidden="1">Sheet1!$E$28</definedName>
    <definedName name="QB_ROW_40240" localSheetId="0" hidden="1">Sheet1!$E$27</definedName>
    <definedName name="QB_ROW_41240" localSheetId="0" hidden="1">Sheet1!$E$29</definedName>
    <definedName name="QB_ROW_42240" localSheetId="0" hidden="1">Sheet1!$E$30</definedName>
    <definedName name="QB_ROW_43340" localSheetId="0" hidden="1">Sheet1!$E$33</definedName>
    <definedName name="QB_ROW_44240" localSheetId="0" hidden="1">Sheet1!$E$34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5-13-20.QBW"</definedName>
    <definedName name="QBENDDATE" localSheetId="0">20200430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20190701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40" i="1" s="1"/>
  <c r="J9" i="1"/>
  <c r="J10" i="1" s="1"/>
  <c r="M38" i="1"/>
  <c r="L38" i="1"/>
  <c r="K37" i="1"/>
  <c r="K40" i="1" s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M6" i="1"/>
  <c r="L6" i="1"/>
  <c r="M5" i="1"/>
  <c r="L5" i="1"/>
  <c r="M4" i="1"/>
  <c r="L4" i="1"/>
  <c r="H38" i="1"/>
  <c r="G37" i="1"/>
  <c r="G40" i="1" s="1"/>
  <c r="F37" i="1"/>
  <c r="F40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G9" i="1"/>
  <c r="G10" i="1" s="1"/>
  <c r="F9" i="1"/>
  <c r="H6" i="1"/>
  <c r="H5" i="1"/>
  <c r="H4" i="1"/>
  <c r="M9" i="1" l="1"/>
  <c r="H9" i="1"/>
  <c r="F10" i="1"/>
  <c r="H10" i="1" s="1"/>
  <c r="H40" i="1"/>
  <c r="L40" i="1"/>
  <c r="H37" i="1"/>
  <c r="L9" i="1"/>
  <c r="M40" i="1"/>
  <c r="L37" i="1"/>
  <c r="M37" i="1"/>
  <c r="K10" i="1"/>
  <c r="M10" i="1" l="1"/>
  <c r="L10" i="1"/>
</calcChain>
</file>

<file path=xl/sharedStrings.xml><?xml version="1.0" encoding="utf-8"?>
<sst xmlns="http://schemas.openxmlformats.org/spreadsheetml/2006/main" count="46" uniqueCount="44">
  <si>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</si>
  <si>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</si>
  <si>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</si>
  <si>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</si>
  <si>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</si>
  <si>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</si>
  <si>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</si>
  <si>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</si>
  <si>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</si>
  <si>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</si>
  <si>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</si>
  <si>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</si>
  <si>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</si>
  <si>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</si>
  <si>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</si>
  <si>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</si>
  <si>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</si>
  <si>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6801 · Community Outreach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</si>
  <si>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</si>
  <si>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</si>
  <si>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</si>
  <si>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</si>
  <si>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</si>
  <si>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</si>
  <si>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</si>
  <si>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</si>
  <si>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</si>
  <si>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</si>
  <si>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</si>
  <si>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</si>
  <si>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</si>
  <si>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</si>
  <si>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</si>
  <si>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</si>
  <si>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</si>
  <si>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</si>
  <si>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9100 · Reconciliation Discrepancies</t>
  </si>
  <si>
    <t>Total Expense</t>
  </si>
  <si>
    <t>83%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</si>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</sst>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3" fillId="0" borderId="0" xfId="0" applyNumberFormat="1" applyFont="1"/>
    <xf numFmtId="165" fontId="3" fillId="0" borderId="3" xfId="0" applyNumberFormat="1" applyFont="1" applyBorder="1"/>
    <xf numFmtId="165" fontId="3" fillId="0" borderId="2" xfId="0" applyNumberFormat="1" applyFont="1" applyBorder="1"/>
    <xf numFmtId="165" fontId="3" fillId="0" borderId="4" xfId="0" applyNumberFormat="1" applyFont="1" applyBorder="1"/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2" xfId="0" applyNumberFormat="1" applyFont="1" applyBorder="1"/>
    <xf numFmtId="166" fontId="3" fillId="0" borderId="4" xfId="0" applyNumberFormat="1" applyFont="1" applyBorder="1"/>
    <xf numFmtId="166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166" fontId="2" fillId="3" borderId="0" xfId="0" applyNumberFormat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4B93-8016-4057-95D8-9F8FA6FD7575}">
  <sheetPr codeName="Sheet1"/>
  <dimension ref="A1:M41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T24" sqref="T24"/>
    </sheetView>
  </sheetViews>
  <sheetFormatPr defaultRowHeight="15" x14ac:dyDescent="0.25"/>
  <cols>
    <col min="1" max="4" width="3" style="5" customWidth="1"/>
    <col min="5" max="5" width="27" style="5" customWidth="1"/>
    <col min="6" max="6" width="12.28515625" style="6" bestFit="1" customWidth="1"/>
    <col min="7" max="7" width="8.7109375" style="6" bestFit="1" customWidth="1"/>
    <col min="8" max="8" width="12" style="6" bestFit="1" customWidth="1"/>
    <col min="9" max="9" width="3.140625" customWidth="1"/>
    <col min="10" max="10" width="12.28515625" style="6" bestFit="1" customWidth="1"/>
    <col min="11" max="11" width="9.7109375" bestFit="1" customWidth="1"/>
    <col min="12" max="12" width="12" bestFit="1" customWidth="1"/>
    <col min="13" max="13" width="10.28515625" bestFit="1" customWidth="1"/>
  </cols>
  <sheetData>
    <row r="1" spans="1:13" ht="16.5" thickTop="1" thickBot="1" x14ac:dyDescent="0.3">
      <c r="A1" s="1"/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18" t="s">
        <v>38</v>
      </c>
    </row>
    <row r="2" spans="1:13" s="4" customFormat="1" ht="24.75" thickTop="1" thickBot="1" x14ac:dyDescent="0.3">
      <c r="A2" s="3"/>
      <c r="B2" s="3"/>
      <c r="C2" s="3"/>
      <c r="D2" s="3"/>
      <c r="E2" s="3"/>
      <c r="F2" s="19" t="s">
        <v>39</v>
      </c>
      <c r="G2" s="20" t="s">
        <v>40</v>
      </c>
      <c r="H2" s="19" t="s">
        <v>41</v>
      </c>
      <c r="I2" s="21"/>
      <c r="J2" s="19" t="s">
        <v>39</v>
      </c>
      <c r="K2" s="20" t="s">
        <v>42</v>
      </c>
      <c r="L2" s="19" t="s">
        <v>41</v>
      </c>
      <c r="M2" s="18" t="s">
        <v>43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1"/>
      <c r="J3" s="2"/>
      <c r="K3" s="2"/>
      <c r="L3" s="2"/>
      <c r="M3" s="7"/>
    </row>
    <row r="4" spans="1:13" x14ac:dyDescent="0.25">
      <c r="A4" s="1"/>
      <c r="B4" s="1"/>
      <c r="C4" s="1"/>
      <c r="D4" s="1" t="s">
        <v>1</v>
      </c>
      <c r="E4" s="1"/>
      <c r="F4" s="11">
        <v>767287.49</v>
      </c>
      <c r="G4" s="11">
        <v>819757.71</v>
      </c>
      <c r="H4" s="11">
        <f>ROUND((F4-G4),5)</f>
        <v>-52470.22</v>
      </c>
      <c r="I4" s="21"/>
      <c r="J4" s="11">
        <v>767287.49</v>
      </c>
      <c r="K4" s="11">
        <v>983133.99</v>
      </c>
      <c r="L4" s="11">
        <f>ROUND((J4-K4),5)</f>
        <v>-215846.5</v>
      </c>
      <c r="M4" s="7">
        <f>ROUND(IF(K4=0, IF(J4=0, 0, 1), J4/K4),5)</f>
        <v>0.78044999999999998</v>
      </c>
    </row>
    <row r="5" spans="1:13" x14ac:dyDescent="0.25">
      <c r="A5" s="1"/>
      <c r="B5" s="1"/>
      <c r="C5" s="1"/>
      <c r="D5" s="1" t="s">
        <v>2</v>
      </c>
      <c r="E5" s="1"/>
      <c r="F5" s="11">
        <v>5875.78</v>
      </c>
      <c r="G5" s="11">
        <v>10524.67</v>
      </c>
      <c r="H5" s="11">
        <f>ROUND((F5-G5),5)</f>
        <v>-4648.8900000000003</v>
      </c>
      <c r="I5" s="21"/>
      <c r="J5" s="11">
        <v>5875.78</v>
      </c>
      <c r="K5" s="11">
        <v>12079.61</v>
      </c>
      <c r="L5" s="11">
        <f>ROUND((J5-K5),5)</f>
        <v>-6203.83</v>
      </c>
      <c r="M5" s="7">
        <f>ROUND(IF(K5=0, IF(J5=0, 0, 1), J5/K5),5)</f>
        <v>0.48642000000000002</v>
      </c>
    </row>
    <row r="6" spans="1:13" x14ac:dyDescent="0.25">
      <c r="A6" s="1"/>
      <c r="B6" s="1"/>
      <c r="C6" s="1"/>
      <c r="D6" s="1" t="s">
        <v>3</v>
      </c>
      <c r="E6" s="1"/>
      <c r="F6" s="11">
        <v>12874.49</v>
      </c>
      <c r="G6" s="11">
        <v>10666.66</v>
      </c>
      <c r="H6" s="11">
        <f>ROUND((F6-G6),5)</f>
        <v>2207.83</v>
      </c>
      <c r="I6" s="21"/>
      <c r="J6" s="11">
        <v>12874.49</v>
      </c>
      <c r="K6" s="11">
        <v>14100</v>
      </c>
      <c r="L6" s="11">
        <f>ROUND((J6-K6),5)</f>
        <v>-1225.51</v>
      </c>
      <c r="M6" s="7">
        <f>ROUND(IF(K6=0, IF(J6=0, 0, 1), J6/K6),5)</f>
        <v>0.91308</v>
      </c>
    </row>
    <row r="7" spans="1:13" x14ac:dyDescent="0.25">
      <c r="A7" s="1"/>
      <c r="B7" s="1"/>
      <c r="C7" s="1"/>
      <c r="D7" s="1" t="s">
        <v>4</v>
      </c>
      <c r="E7" s="1"/>
      <c r="F7" s="11">
        <v>209.99</v>
      </c>
      <c r="G7" s="11"/>
      <c r="H7" s="11"/>
      <c r="I7" s="21"/>
      <c r="J7" s="11">
        <v>209.99</v>
      </c>
      <c r="K7" s="11"/>
      <c r="L7" s="11"/>
      <c r="M7" s="7"/>
    </row>
    <row r="8" spans="1:13" ht="15.75" thickBot="1" x14ac:dyDescent="0.3">
      <c r="A8" s="1"/>
      <c r="B8" s="1"/>
      <c r="C8" s="1"/>
      <c r="D8" s="1" t="s">
        <v>5</v>
      </c>
      <c r="E8" s="1"/>
      <c r="F8" s="13">
        <v>900</v>
      </c>
      <c r="G8" s="13"/>
      <c r="H8" s="13"/>
      <c r="I8" s="21"/>
      <c r="J8" s="13">
        <v>900</v>
      </c>
      <c r="K8" s="11"/>
      <c r="L8" s="11"/>
      <c r="M8" s="7"/>
    </row>
    <row r="9" spans="1:13" ht="15.75" thickBot="1" x14ac:dyDescent="0.3">
      <c r="A9" s="1"/>
      <c r="B9" s="1"/>
      <c r="C9" s="1" t="s">
        <v>6</v>
      </c>
      <c r="D9" s="1"/>
      <c r="E9" s="1"/>
      <c r="F9" s="14">
        <f>ROUND(SUM(F3:F8),5)</f>
        <v>787147.75</v>
      </c>
      <c r="G9" s="14">
        <f>ROUND(SUM(G3:G8),5)</f>
        <v>840949.04</v>
      </c>
      <c r="H9" s="14">
        <f>ROUND((F9-G9),5)</f>
        <v>-53801.29</v>
      </c>
      <c r="I9" s="21"/>
      <c r="J9" s="14">
        <f>ROUND(SUM(J3:J8),5)</f>
        <v>787147.75</v>
      </c>
      <c r="K9" s="14">
        <f>ROUND(SUM(K3:K8),5)</f>
        <v>1009313.6</v>
      </c>
      <c r="L9" s="14">
        <f>ROUND((J9-K9),5)</f>
        <v>-222165.85</v>
      </c>
      <c r="M9" s="8">
        <f>ROUND(IF(K9=0, IF(J9=0, 0, 1), J9/K9),5)</f>
        <v>0.77988000000000002</v>
      </c>
    </row>
    <row r="10" spans="1:13" x14ac:dyDescent="0.25">
      <c r="A10" s="1"/>
      <c r="B10" s="1" t="s">
        <v>7</v>
      </c>
      <c r="C10" s="1"/>
      <c r="D10" s="1"/>
      <c r="E10" s="1"/>
      <c r="F10" s="11">
        <f>F9</f>
        <v>787147.75</v>
      </c>
      <c r="G10" s="11">
        <f>G9</f>
        <v>840949.04</v>
      </c>
      <c r="H10" s="11">
        <f>ROUND((F10-G10),5)</f>
        <v>-53801.29</v>
      </c>
      <c r="I10" s="21"/>
      <c r="J10" s="11">
        <f>J9</f>
        <v>787147.75</v>
      </c>
      <c r="K10" s="11">
        <f>K9</f>
        <v>1009313.6</v>
      </c>
      <c r="L10" s="11">
        <f>ROUND((J10-K10),5)</f>
        <v>-222165.85</v>
      </c>
      <c r="M10" s="7">
        <f>ROUND(IF(K10=0, IF(J10=0, 0, 1), J10/K10),5)</f>
        <v>0.77988000000000002</v>
      </c>
    </row>
    <row r="11" spans="1:13" x14ac:dyDescent="0.25">
      <c r="A11" s="1"/>
      <c r="B11" s="1"/>
      <c r="C11" s="1" t="s">
        <v>8</v>
      </c>
      <c r="D11" s="1"/>
      <c r="E11" s="1"/>
      <c r="F11" s="11"/>
      <c r="G11" s="11"/>
      <c r="H11" s="11"/>
      <c r="I11" s="21"/>
      <c r="J11" s="11"/>
      <c r="K11" s="11"/>
      <c r="L11" s="11"/>
      <c r="M11" s="7"/>
    </row>
    <row r="12" spans="1:13" x14ac:dyDescent="0.25">
      <c r="A12" s="1"/>
      <c r="B12" s="1"/>
      <c r="C12" s="1"/>
      <c r="D12" s="1" t="s">
        <v>9</v>
      </c>
      <c r="E12" s="1"/>
      <c r="F12" s="11">
        <v>456602.68</v>
      </c>
      <c r="G12" s="11">
        <v>470628.93</v>
      </c>
      <c r="H12" s="11">
        <f t="shared" ref="H12:H18" si="0">ROUND((F12-G12),5)</f>
        <v>-14026.25</v>
      </c>
      <c r="I12" s="21"/>
      <c r="J12" s="11">
        <v>456602.68</v>
      </c>
      <c r="K12" s="11">
        <v>564619.59</v>
      </c>
      <c r="L12" s="11">
        <f t="shared" ref="L12:L18" si="1">ROUND((J12-K12),5)</f>
        <v>-108016.91</v>
      </c>
      <c r="M12" s="7">
        <f t="shared" ref="M12:M18" si="2">ROUND(IF(K12=0, IF(J12=0, 0, 1), J12/K12),5)</f>
        <v>0.80869000000000002</v>
      </c>
    </row>
    <row r="13" spans="1:13" x14ac:dyDescent="0.25">
      <c r="A13" s="1"/>
      <c r="B13" s="1"/>
      <c r="C13" s="1"/>
      <c r="D13" s="1" t="s">
        <v>10</v>
      </c>
      <c r="E13" s="1"/>
      <c r="F13" s="11">
        <v>94204.15</v>
      </c>
      <c r="G13" s="11">
        <v>100330.61</v>
      </c>
      <c r="H13" s="11">
        <f t="shared" si="0"/>
        <v>-6126.46</v>
      </c>
      <c r="I13" s="21"/>
      <c r="J13" s="11">
        <v>94204.15</v>
      </c>
      <c r="K13" s="11">
        <v>120422.89</v>
      </c>
      <c r="L13" s="11">
        <f t="shared" si="1"/>
        <v>-26218.74</v>
      </c>
      <c r="M13" s="7">
        <f t="shared" si="2"/>
        <v>0.78227999999999998</v>
      </c>
    </row>
    <row r="14" spans="1:13" x14ac:dyDescent="0.25">
      <c r="A14" s="1"/>
      <c r="B14" s="1"/>
      <c r="C14" s="1"/>
      <c r="D14" s="1" t="s">
        <v>11</v>
      </c>
      <c r="E14" s="1"/>
      <c r="F14" s="11">
        <v>35267.24</v>
      </c>
      <c r="G14" s="11">
        <v>38461.230000000003</v>
      </c>
      <c r="H14" s="11">
        <f t="shared" si="0"/>
        <v>-3193.99</v>
      </c>
      <c r="I14" s="21"/>
      <c r="J14" s="11">
        <v>35267.24</v>
      </c>
      <c r="K14" s="11">
        <v>46193.37</v>
      </c>
      <c r="L14" s="11">
        <f t="shared" si="1"/>
        <v>-10926.13</v>
      </c>
      <c r="M14" s="7">
        <f t="shared" si="2"/>
        <v>0.76346999999999998</v>
      </c>
    </row>
    <row r="15" spans="1:13" x14ac:dyDescent="0.25">
      <c r="A15" s="1"/>
      <c r="B15" s="1"/>
      <c r="C15" s="1"/>
      <c r="D15" s="1" t="s">
        <v>12</v>
      </c>
      <c r="E15" s="1"/>
      <c r="F15" s="11">
        <v>0</v>
      </c>
      <c r="G15" s="11">
        <v>2500</v>
      </c>
      <c r="H15" s="11">
        <f t="shared" si="0"/>
        <v>-2500</v>
      </c>
      <c r="I15" s="21"/>
      <c r="J15" s="11">
        <v>0</v>
      </c>
      <c r="K15" s="11">
        <v>3000</v>
      </c>
      <c r="L15" s="11">
        <f t="shared" si="1"/>
        <v>-3000</v>
      </c>
      <c r="M15" s="7">
        <f t="shared" si="2"/>
        <v>0</v>
      </c>
    </row>
    <row r="16" spans="1:13" x14ac:dyDescent="0.25">
      <c r="A16" s="1"/>
      <c r="B16" s="1"/>
      <c r="C16" s="1"/>
      <c r="D16" s="1" t="s">
        <v>13</v>
      </c>
      <c r="E16" s="1"/>
      <c r="F16" s="11">
        <v>11804.74</v>
      </c>
      <c r="G16" s="11">
        <v>12353.34</v>
      </c>
      <c r="H16" s="11">
        <f t="shared" si="0"/>
        <v>-548.6</v>
      </c>
      <c r="I16" s="21"/>
      <c r="J16" s="11">
        <v>11804.74</v>
      </c>
      <c r="K16" s="11">
        <v>12770</v>
      </c>
      <c r="L16" s="11">
        <f t="shared" si="1"/>
        <v>-965.26</v>
      </c>
      <c r="M16" s="7">
        <f t="shared" si="2"/>
        <v>0.92440999999999995</v>
      </c>
    </row>
    <row r="17" spans="1:13" x14ac:dyDescent="0.25">
      <c r="A17" s="1"/>
      <c r="B17" s="1"/>
      <c r="C17" s="1"/>
      <c r="D17" s="1" t="s">
        <v>14</v>
      </c>
      <c r="E17" s="1"/>
      <c r="F17" s="11">
        <v>9958.35</v>
      </c>
      <c r="G17" s="11">
        <v>5833.34</v>
      </c>
      <c r="H17" s="11">
        <f t="shared" si="0"/>
        <v>4125.01</v>
      </c>
      <c r="I17" s="21"/>
      <c r="J17" s="11">
        <v>9958.35</v>
      </c>
      <c r="K17" s="11">
        <v>7800</v>
      </c>
      <c r="L17" s="11">
        <f t="shared" si="1"/>
        <v>2158.35</v>
      </c>
      <c r="M17" s="7">
        <f t="shared" si="2"/>
        <v>1.27671</v>
      </c>
    </row>
    <row r="18" spans="1:13" x14ac:dyDescent="0.25">
      <c r="A18" s="1"/>
      <c r="B18" s="1"/>
      <c r="C18" s="1"/>
      <c r="D18" s="1" t="s">
        <v>15</v>
      </c>
      <c r="E18" s="1"/>
      <c r="F18" s="11">
        <v>19905</v>
      </c>
      <c r="G18" s="11">
        <v>24050</v>
      </c>
      <c r="H18" s="11">
        <f t="shared" si="0"/>
        <v>-4145</v>
      </c>
      <c r="I18" s="21"/>
      <c r="J18" s="11">
        <v>19905</v>
      </c>
      <c r="K18" s="11">
        <v>27100</v>
      </c>
      <c r="L18" s="11">
        <f t="shared" si="1"/>
        <v>-7195</v>
      </c>
      <c r="M18" s="7">
        <f t="shared" si="2"/>
        <v>0.73450000000000004</v>
      </c>
    </row>
    <row r="19" spans="1:13" x14ac:dyDescent="0.25">
      <c r="A19" s="1"/>
      <c r="B19" s="1"/>
      <c r="C19" s="1"/>
      <c r="D19" s="1" t="s">
        <v>16</v>
      </c>
      <c r="E19" s="1"/>
      <c r="F19" s="11"/>
      <c r="G19" s="11"/>
      <c r="H19" s="11"/>
      <c r="I19" s="21"/>
      <c r="J19" s="11"/>
      <c r="K19" s="11"/>
      <c r="L19" s="11"/>
      <c r="M19" s="7"/>
    </row>
    <row r="20" spans="1:13" x14ac:dyDescent="0.25">
      <c r="A20" s="1"/>
      <c r="B20" s="1"/>
      <c r="C20" s="1"/>
      <c r="D20" s="1"/>
      <c r="E20" s="1" t="s">
        <v>17</v>
      </c>
      <c r="F20" s="11">
        <v>-11.21</v>
      </c>
      <c r="G20" s="11"/>
      <c r="H20" s="11"/>
      <c r="I20" s="21"/>
      <c r="J20" s="11">
        <v>-11.21</v>
      </c>
      <c r="K20" s="11"/>
      <c r="L20" s="11"/>
      <c r="M20" s="7"/>
    </row>
    <row r="21" spans="1:13" x14ac:dyDescent="0.25">
      <c r="A21" s="1"/>
      <c r="B21" s="1"/>
      <c r="C21" s="1"/>
      <c r="D21" s="1"/>
      <c r="E21" s="1" t="s">
        <v>18</v>
      </c>
      <c r="F21" s="11">
        <v>1952.8</v>
      </c>
      <c r="G21" s="11">
        <v>5858.9</v>
      </c>
      <c r="H21" s="11">
        <f t="shared" ref="H21:H38" si="3">ROUND((F21-G21),5)</f>
        <v>-3906.1</v>
      </c>
      <c r="I21" s="21"/>
      <c r="J21" s="11">
        <v>1952.8</v>
      </c>
      <c r="K21" s="11">
        <v>7030.68</v>
      </c>
      <c r="L21" s="11">
        <f t="shared" ref="L21:L38" si="4">ROUND((J21-K21),5)</f>
        <v>-5077.88</v>
      </c>
      <c r="M21" s="7">
        <f t="shared" ref="M21:M38" si="5">ROUND(IF(K21=0, IF(J21=0, 0, 1), J21/K21),5)</f>
        <v>0.27775</v>
      </c>
    </row>
    <row r="22" spans="1:13" x14ac:dyDescent="0.25">
      <c r="A22" s="1"/>
      <c r="B22" s="1"/>
      <c r="C22" s="1"/>
      <c r="D22" s="1"/>
      <c r="E22" s="1" t="s">
        <v>19</v>
      </c>
      <c r="F22" s="11">
        <v>0</v>
      </c>
      <c r="G22" s="11">
        <v>250</v>
      </c>
      <c r="H22" s="11">
        <f t="shared" si="3"/>
        <v>-250</v>
      </c>
      <c r="I22" s="21"/>
      <c r="J22" s="11">
        <v>0</v>
      </c>
      <c r="K22" s="11">
        <v>300</v>
      </c>
      <c r="L22" s="11">
        <f t="shared" si="4"/>
        <v>-300</v>
      </c>
      <c r="M22" s="7">
        <f t="shared" si="5"/>
        <v>0</v>
      </c>
    </row>
    <row r="23" spans="1:13" x14ac:dyDescent="0.25">
      <c r="A23" s="1"/>
      <c r="B23" s="1"/>
      <c r="C23" s="1"/>
      <c r="D23" s="1"/>
      <c r="E23" s="1" t="s">
        <v>20</v>
      </c>
      <c r="F23" s="11">
        <v>10985.21</v>
      </c>
      <c r="G23" s="11">
        <v>10000</v>
      </c>
      <c r="H23" s="11">
        <f t="shared" si="3"/>
        <v>985.21</v>
      </c>
      <c r="I23" s="21"/>
      <c r="J23" s="11">
        <v>10985.21</v>
      </c>
      <c r="K23" s="11">
        <v>10000</v>
      </c>
      <c r="L23" s="11">
        <f t="shared" si="4"/>
        <v>985.21</v>
      </c>
      <c r="M23" s="7">
        <f t="shared" si="5"/>
        <v>1.0985199999999999</v>
      </c>
    </row>
    <row r="24" spans="1:13" x14ac:dyDescent="0.25">
      <c r="A24" s="1"/>
      <c r="B24" s="1"/>
      <c r="C24" s="1"/>
      <c r="D24" s="1"/>
      <c r="E24" s="1" t="s">
        <v>21</v>
      </c>
      <c r="F24" s="11">
        <v>19256</v>
      </c>
      <c r="G24" s="11">
        <v>19000</v>
      </c>
      <c r="H24" s="11">
        <f t="shared" si="3"/>
        <v>256</v>
      </c>
      <c r="I24" s="21"/>
      <c r="J24" s="11">
        <v>19256</v>
      </c>
      <c r="K24" s="11">
        <v>19000</v>
      </c>
      <c r="L24" s="11">
        <f t="shared" si="4"/>
        <v>256</v>
      </c>
      <c r="M24" s="7">
        <f t="shared" si="5"/>
        <v>1.0134700000000001</v>
      </c>
    </row>
    <row r="25" spans="1:13" x14ac:dyDescent="0.25">
      <c r="A25" s="1"/>
      <c r="B25" s="1"/>
      <c r="C25" s="1"/>
      <c r="D25" s="1"/>
      <c r="E25" s="1" t="s">
        <v>22</v>
      </c>
      <c r="F25" s="11">
        <v>222</v>
      </c>
      <c r="G25" s="11">
        <v>2916.68</v>
      </c>
      <c r="H25" s="11">
        <f t="shared" si="3"/>
        <v>-2694.68</v>
      </c>
      <c r="I25" s="21"/>
      <c r="J25" s="11">
        <v>222</v>
      </c>
      <c r="K25" s="11">
        <v>3500</v>
      </c>
      <c r="L25" s="11">
        <f t="shared" si="4"/>
        <v>-3278</v>
      </c>
      <c r="M25" s="7">
        <f t="shared" si="5"/>
        <v>6.343E-2</v>
      </c>
    </row>
    <row r="26" spans="1:13" x14ac:dyDescent="0.25">
      <c r="A26" s="1"/>
      <c r="B26" s="1"/>
      <c r="C26" s="1"/>
      <c r="D26" s="1"/>
      <c r="E26" s="1" t="s">
        <v>23</v>
      </c>
      <c r="F26" s="11">
        <v>14646.37</v>
      </c>
      <c r="G26" s="11">
        <v>12500.02</v>
      </c>
      <c r="H26" s="11">
        <f t="shared" si="3"/>
        <v>2146.35</v>
      </c>
      <c r="I26" s="21"/>
      <c r="J26" s="11">
        <v>14646.37</v>
      </c>
      <c r="K26" s="11">
        <v>15000</v>
      </c>
      <c r="L26" s="11">
        <f t="shared" si="4"/>
        <v>-353.63</v>
      </c>
      <c r="M26" s="7">
        <f t="shared" si="5"/>
        <v>0.97641999999999995</v>
      </c>
    </row>
    <row r="27" spans="1:13" x14ac:dyDescent="0.25">
      <c r="A27" s="1"/>
      <c r="B27" s="1"/>
      <c r="C27" s="1"/>
      <c r="D27" s="1"/>
      <c r="E27" s="1" t="s">
        <v>24</v>
      </c>
      <c r="F27" s="11">
        <v>1996.59</v>
      </c>
      <c r="G27" s="11">
        <v>1666.66</v>
      </c>
      <c r="H27" s="11">
        <f t="shared" si="3"/>
        <v>329.93</v>
      </c>
      <c r="I27" s="21"/>
      <c r="J27" s="11">
        <v>1996.59</v>
      </c>
      <c r="K27" s="11">
        <v>2000</v>
      </c>
      <c r="L27" s="11">
        <f t="shared" si="4"/>
        <v>-3.41</v>
      </c>
      <c r="M27" s="7">
        <f t="shared" si="5"/>
        <v>0.99829999999999997</v>
      </c>
    </row>
    <row r="28" spans="1:13" x14ac:dyDescent="0.25">
      <c r="A28" s="1"/>
      <c r="B28" s="1"/>
      <c r="C28" s="1"/>
      <c r="D28" s="1"/>
      <c r="E28" s="1" t="s">
        <v>25</v>
      </c>
      <c r="F28" s="11">
        <v>1898.04</v>
      </c>
      <c r="G28" s="11">
        <v>1666.66</v>
      </c>
      <c r="H28" s="11">
        <f t="shared" si="3"/>
        <v>231.38</v>
      </c>
      <c r="I28" s="21"/>
      <c r="J28" s="11">
        <v>1898.04</v>
      </c>
      <c r="K28" s="11">
        <v>2000</v>
      </c>
      <c r="L28" s="11">
        <f t="shared" si="4"/>
        <v>-101.96</v>
      </c>
      <c r="M28" s="7">
        <f t="shared" si="5"/>
        <v>0.94901999999999997</v>
      </c>
    </row>
    <row r="29" spans="1:13" x14ac:dyDescent="0.25">
      <c r="A29" s="1"/>
      <c r="B29" s="1"/>
      <c r="C29" s="1"/>
      <c r="D29" s="1"/>
      <c r="E29" s="1" t="s">
        <v>26</v>
      </c>
      <c r="F29" s="11">
        <v>66677.5</v>
      </c>
      <c r="G29" s="11">
        <v>68843.06</v>
      </c>
      <c r="H29" s="11">
        <f t="shared" si="3"/>
        <v>-2165.56</v>
      </c>
      <c r="I29" s="21"/>
      <c r="J29" s="11">
        <v>66677.5</v>
      </c>
      <c r="K29" s="11">
        <v>82611.679999999993</v>
      </c>
      <c r="L29" s="11">
        <f t="shared" si="4"/>
        <v>-15934.18</v>
      </c>
      <c r="M29" s="7">
        <f t="shared" si="5"/>
        <v>0.80711999999999995</v>
      </c>
    </row>
    <row r="30" spans="1:13" x14ac:dyDescent="0.25">
      <c r="A30" s="1"/>
      <c r="B30" s="1"/>
      <c r="C30" s="1"/>
      <c r="D30" s="1"/>
      <c r="E30" s="1" t="s">
        <v>27</v>
      </c>
      <c r="F30" s="11">
        <v>2750.49</v>
      </c>
      <c r="G30" s="11">
        <v>4166.66</v>
      </c>
      <c r="H30" s="11">
        <f t="shared" si="3"/>
        <v>-1416.17</v>
      </c>
      <c r="I30" s="21"/>
      <c r="J30" s="11">
        <v>2750.49</v>
      </c>
      <c r="K30" s="11">
        <v>5000</v>
      </c>
      <c r="L30" s="11">
        <f t="shared" si="4"/>
        <v>-2249.5100000000002</v>
      </c>
      <c r="M30" s="7">
        <f t="shared" si="5"/>
        <v>0.55010000000000003</v>
      </c>
    </row>
    <row r="31" spans="1:13" x14ac:dyDescent="0.25">
      <c r="A31" s="1"/>
      <c r="B31" s="1"/>
      <c r="C31" s="1"/>
      <c r="D31" s="1"/>
      <c r="E31" s="1" t="s">
        <v>28</v>
      </c>
      <c r="F31" s="11">
        <v>2929.2</v>
      </c>
      <c r="G31" s="11">
        <v>4166.66</v>
      </c>
      <c r="H31" s="11">
        <f t="shared" si="3"/>
        <v>-1237.46</v>
      </c>
      <c r="I31" s="21"/>
      <c r="J31" s="11">
        <v>2929.2</v>
      </c>
      <c r="K31" s="11">
        <v>5000</v>
      </c>
      <c r="L31" s="11">
        <f t="shared" si="4"/>
        <v>-2070.8000000000002</v>
      </c>
      <c r="M31" s="7">
        <f t="shared" si="5"/>
        <v>0.58584000000000003</v>
      </c>
    </row>
    <row r="32" spans="1:13" x14ac:dyDescent="0.25">
      <c r="A32" s="1"/>
      <c r="B32" s="1"/>
      <c r="C32" s="1"/>
      <c r="D32" s="1"/>
      <c r="E32" s="1" t="s">
        <v>29</v>
      </c>
      <c r="F32" s="11">
        <v>1030.2</v>
      </c>
      <c r="G32" s="11">
        <v>2000</v>
      </c>
      <c r="H32" s="11">
        <f t="shared" si="3"/>
        <v>-969.8</v>
      </c>
      <c r="I32" s="21"/>
      <c r="J32" s="11">
        <v>1030.2</v>
      </c>
      <c r="K32" s="11">
        <v>2400</v>
      </c>
      <c r="L32" s="11">
        <f t="shared" si="4"/>
        <v>-1369.8</v>
      </c>
      <c r="M32" s="7">
        <f t="shared" si="5"/>
        <v>0.42925000000000002</v>
      </c>
    </row>
    <row r="33" spans="1:13" x14ac:dyDescent="0.25">
      <c r="A33" s="1"/>
      <c r="B33" s="1"/>
      <c r="C33" s="1"/>
      <c r="D33" s="1"/>
      <c r="E33" s="1" t="s">
        <v>30</v>
      </c>
      <c r="F33" s="11">
        <v>24456.78</v>
      </c>
      <c r="G33" s="11">
        <v>27154.29</v>
      </c>
      <c r="H33" s="11">
        <f t="shared" si="3"/>
        <v>-2697.51</v>
      </c>
      <c r="I33" s="21"/>
      <c r="J33" s="11">
        <v>24456.78</v>
      </c>
      <c r="K33" s="11">
        <v>32205.13</v>
      </c>
      <c r="L33" s="11">
        <f t="shared" si="4"/>
        <v>-7748.35</v>
      </c>
      <c r="M33" s="7">
        <f t="shared" si="5"/>
        <v>0.75941000000000003</v>
      </c>
    </row>
    <row r="34" spans="1:13" x14ac:dyDescent="0.25">
      <c r="A34" s="1"/>
      <c r="B34" s="1"/>
      <c r="C34" s="1"/>
      <c r="D34" s="1"/>
      <c r="E34" s="1" t="s">
        <v>31</v>
      </c>
      <c r="F34" s="11">
        <v>6450</v>
      </c>
      <c r="G34" s="11">
        <v>7499.99</v>
      </c>
      <c r="H34" s="11">
        <f t="shared" si="3"/>
        <v>-1049.99</v>
      </c>
      <c r="I34" s="21"/>
      <c r="J34" s="11">
        <v>6450</v>
      </c>
      <c r="K34" s="11">
        <v>8999.99</v>
      </c>
      <c r="L34" s="11">
        <f t="shared" si="4"/>
        <v>-2549.9899999999998</v>
      </c>
      <c r="M34" s="7">
        <f t="shared" si="5"/>
        <v>0.71667000000000003</v>
      </c>
    </row>
    <row r="35" spans="1:13" x14ac:dyDescent="0.25">
      <c r="A35" s="1"/>
      <c r="B35" s="1"/>
      <c r="C35" s="1"/>
      <c r="D35" s="1"/>
      <c r="E35" s="1" t="s">
        <v>32</v>
      </c>
      <c r="F35" s="11">
        <v>0</v>
      </c>
      <c r="G35" s="11">
        <v>-116.08</v>
      </c>
      <c r="H35" s="11">
        <f t="shared" si="3"/>
        <v>116.08</v>
      </c>
      <c r="I35" s="21"/>
      <c r="J35" s="11">
        <v>0</v>
      </c>
      <c r="K35" s="11">
        <v>0</v>
      </c>
      <c r="L35" s="11">
        <f t="shared" si="4"/>
        <v>0</v>
      </c>
      <c r="M35" s="7">
        <f t="shared" si="5"/>
        <v>0</v>
      </c>
    </row>
    <row r="36" spans="1:13" ht="15.75" thickBot="1" x14ac:dyDescent="0.3">
      <c r="A36" s="1"/>
      <c r="B36" s="1"/>
      <c r="C36" s="1"/>
      <c r="D36" s="1"/>
      <c r="E36" s="1" t="s">
        <v>33</v>
      </c>
      <c r="F36" s="15">
        <v>-1642</v>
      </c>
      <c r="G36" s="15">
        <v>0</v>
      </c>
      <c r="H36" s="15">
        <f t="shared" si="3"/>
        <v>-1642</v>
      </c>
      <c r="I36" s="21"/>
      <c r="J36" s="15">
        <v>-1642</v>
      </c>
      <c r="K36" s="15">
        <v>0</v>
      </c>
      <c r="L36" s="15">
        <f t="shared" si="4"/>
        <v>-1642</v>
      </c>
      <c r="M36" s="9">
        <f t="shared" si="5"/>
        <v>1</v>
      </c>
    </row>
    <row r="37" spans="1:13" x14ac:dyDescent="0.25">
      <c r="A37" s="1"/>
      <c r="B37" s="1"/>
      <c r="C37" s="1"/>
      <c r="D37" s="1" t="s">
        <v>34</v>
      </c>
      <c r="E37" s="1"/>
      <c r="F37" s="11">
        <f>ROUND(SUM(F19:F36),5)</f>
        <v>153597.97</v>
      </c>
      <c r="G37" s="11">
        <f>ROUND(SUM(G19:G36),5)</f>
        <v>167573.5</v>
      </c>
      <c r="H37" s="11">
        <f t="shared" si="3"/>
        <v>-13975.53</v>
      </c>
      <c r="I37" s="21"/>
      <c r="J37" s="11">
        <f>ROUND(SUM(J19:J36),5)</f>
        <v>153597.97</v>
      </c>
      <c r="K37" s="11">
        <f>ROUND(SUM(K19:K36),5)</f>
        <v>195047.48</v>
      </c>
      <c r="L37" s="11">
        <f t="shared" si="4"/>
        <v>-41449.51</v>
      </c>
      <c r="M37" s="7">
        <f t="shared" si="5"/>
        <v>0.78749000000000002</v>
      </c>
    </row>
    <row r="38" spans="1:13" x14ac:dyDescent="0.25">
      <c r="A38" s="1"/>
      <c r="B38" s="1"/>
      <c r="C38" s="1"/>
      <c r="D38" s="1" t="s">
        <v>35</v>
      </c>
      <c r="E38" s="1"/>
      <c r="F38" s="11">
        <v>8160.6</v>
      </c>
      <c r="G38" s="11">
        <v>7166.66</v>
      </c>
      <c r="H38" s="11">
        <f t="shared" si="3"/>
        <v>993.94</v>
      </c>
      <c r="I38" s="21"/>
      <c r="J38" s="11">
        <v>8160.6</v>
      </c>
      <c r="K38" s="11">
        <v>8000</v>
      </c>
      <c r="L38" s="11">
        <f t="shared" si="4"/>
        <v>160.6</v>
      </c>
      <c r="M38" s="7">
        <f t="shared" si="5"/>
        <v>1.0200800000000001</v>
      </c>
    </row>
    <row r="39" spans="1:13" ht="15.75" thickBot="1" x14ac:dyDescent="0.3">
      <c r="A39" s="1"/>
      <c r="B39" s="1"/>
      <c r="C39" s="1"/>
      <c r="D39" s="1" t="s">
        <v>36</v>
      </c>
      <c r="E39" s="1"/>
      <c r="F39" s="13">
        <v>-0.01</v>
      </c>
      <c r="G39" s="13"/>
      <c r="H39" s="13"/>
      <c r="I39" s="21"/>
      <c r="J39" s="13">
        <v>-0.01</v>
      </c>
      <c r="K39" s="11"/>
      <c r="L39" s="11"/>
      <c r="M39" s="7"/>
    </row>
    <row r="40" spans="1:13" x14ac:dyDescent="0.25">
      <c r="A40" s="1"/>
      <c r="B40" s="1"/>
      <c r="C40" s="1" t="s">
        <v>37</v>
      </c>
      <c r="D40" s="1"/>
      <c r="E40" s="1"/>
      <c r="F40" s="16">
        <f>ROUND(SUM(F11:F18)+SUM(F37:F39),5)</f>
        <v>789500.72</v>
      </c>
      <c r="G40" s="16">
        <f>ROUND(SUM(G11:G18)+SUM(G37:G39),5)</f>
        <v>828897.61</v>
      </c>
      <c r="H40" s="16">
        <f>ROUND((F40-G40),5)</f>
        <v>-39396.89</v>
      </c>
      <c r="I40" s="21"/>
      <c r="J40" s="16">
        <f>ROUND(SUM(J11:J18)+SUM(J37:J39),5)</f>
        <v>789500.72</v>
      </c>
      <c r="K40" s="16">
        <f>ROUND(SUM(K11:K18)+SUM(K37:K39),5)</f>
        <v>984953.33</v>
      </c>
      <c r="L40" s="16">
        <f>ROUND((J40-K40),5)</f>
        <v>-195452.61</v>
      </c>
      <c r="M40" s="10">
        <f>ROUND(IF(K40=0, IF(J40=0, 0, 1), J40/K40),5)</f>
        <v>0.80156000000000005</v>
      </c>
    </row>
    <row r="41" spans="1:13" x14ac:dyDescent="0.25">
      <c r="F41" s="12"/>
      <c r="G41" s="12"/>
      <c r="H41" s="12"/>
      <c r="I41" s="12"/>
      <c r="J41" s="12"/>
      <c r="K41" s="12"/>
      <c r="L41" s="12"/>
    </row>
  </sheetData>
  <pageMargins left="0.7" right="0.7" top="0.75" bottom="0.75" header="0.1" footer="0.3"/>
  <pageSetup orientation="portrait" r:id="rId1"/>
  <headerFooter>
    <oddHeader>&amp;L&amp;"Arial,Bold"&amp;8 12:58 PM
&amp;"Arial,Bold"&amp;8 05/15/20
&amp;"Arial,Bold"&amp;8 Accrual Basis&amp;C&amp;"Arial,Bold"&amp;12 Red Rock Center for Independence
&amp;"Arial,Bold"&amp;14 Profit &amp;&amp; Loss Budget vs. Actual
&amp;"Arial,Bold"&amp;10 July 2019 through April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2020-05-15T18:58:51Z</dcterms:created>
  <dcterms:modified xsi:type="dcterms:W3CDTF">2020-05-18T15:51:26Z</dcterms:modified>
</cp:coreProperties>
</file>